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7"/>
  </bookViews>
  <sheets>
    <sheet name="1.15" sheetId="1" r:id="rId1"/>
    <sheet name="1.4" sheetId="4" r:id="rId2"/>
    <sheet name="1.5" sheetId="5" r:id="rId3"/>
    <sheet name="1.7" sheetId="6" r:id="rId4"/>
    <sheet name="tabela wzajemnych należności" sheetId="7" r:id="rId5"/>
    <sheet name="1.1A" sheetId="8" r:id="rId6"/>
    <sheet name="1.1Acd" sheetId="9" r:id="rId7"/>
    <sheet name="2.2" sheetId="10" r:id="rId8"/>
  </sheets>
  <calcPr calcId="145621"/>
</workbook>
</file>

<file path=xl/calcChain.xml><?xml version="1.0" encoding="utf-8"?>
<calcChain xmlns="http://schemas.openxmlformats.org/spreadsheetml/2006/main">
  <c r="G10" i="6" l="1"/>
  <c r="N15" i="9" l="1"/>
  <c r="M15" i="9"/>
  <c r="E15" i="9"/>
  <c r="C15" i="9"/>
  <c r="L14" i="9"/>
  <c r="G14" i="9"/>
  <c r="G12" i="9"/>
  <c r="L12" i="9" s="1"/>
  <c r="L11" i="9"/>
  <c r="G11" i="9"/>
  <c r="G15" i="9" s="1"/>
  <c r="N8" i="9"/>
  <c r="M8" i="9"/>
  <c r="E8" i="9"/>
  <c r="C8" i="9"/>
  <c r="G8" i="9"/>
  <c r="L17" i="8"/>
  <c r="K17" i="8"/>
  <c r="I17" i="8"/>
  <c r="G17" i="8"/>
  <c r="C17" i="8"/>
  <c r="I10" i="8"/>
  <c r="E10" i="8"/>
  <c r="C10" i="8"/>
  <c r="K10" i="8"/>
  <c r="L8" i="8"/>
  <c r="L10" i="8" s="1"/>
  <c r="L15" i="9" l="1"/>
  <c r="L6" i="9"/>
  <c r="L8" i="9" s="1"/>
  <c r="G10" i="8"/>
  <c r="C12" i="1"/>
  <c r="F14" i="6" l="1"/>
  <c r="G9" i="6"/>
  <c r="G14" i="6" l="1"/>
  <c r="C13" i="4"/>
  <c r="C12" i="4"/>
</calcChain>
</file>

<file path=xl/sharedStrings.xml><?xml version="1.0" encoding="utf-8"?>
<sst xmlns="http://schemas.openxmlformats.org/spreadsheetml/2006/main" count="191" uniqueCount="148">
  <si>
    <t>…………………………………………………………</t>
  </si>
  <si>
    <t>nazwa i adres jednostki budzetowej ( pieczątka)</t>
  </si>
  <si>
    <t>Tabela 1.15. Kwota wypłaconych środków pieniężnych na świadczenia pracownicze</t>
  </si>
  <si>
    <t>lp.</t>
  </si>
  <si>
    <t>kwota</t>
  </si>
  <si>
    <t>odprawy (  w tym emerytalne i rentowe,  pośmiertne...)</t>
  </si>
  <si>
    <t>ogółem</t>
  </si>
  <si>
    <t>Wartość świadczeń pracowniczych wypłaconych w trakcie roku obrotowego z podziałem na:</t>
  </si>
  <si>
    <t>Tabela 1.1. A. Szczegółowy zakres zmian umorzenie majatku  c.d.</t>
  </si>
  <si>
    <t>Lp.</t>
  </si>
  <si>
    <t>Nazwa grupy rodzajowej składnika aktywów według układu w bilansie</t>
  </si>
  <si>
    <t>Umorzenie - stan na początek roku obrotowego</t>
  </si>
  <si>
    <t>Zwiększenie umorzenia w ciągu roku obrotowego</t>
  </si>
  <si>
    <t xml:space="preserve">Ogółem zwiększenie umorzenia           ( 4+5+6)       </t>
  </si>
  <si>
    <t>Zmniejszenie umorzenia w ciągu roku obrotowego</t>
  </si>
  <si>
    <t>Ogółerm zmniejszenia umorzenia         (8+9+10)</t>
  </si>
  <si>
    <t>Umorzenie- stan na koniec roku obrotowego                ( 13+17-21)</t>
  </si>
  <si>
    <t>Wartość netto składników aktywów</t>
  </si>
  <si>
    <t>aktualizacja</t>
  </si>
  <si>
    <t>amortyzacja za rok obrotowy</t>
  </si>
  <si>
    <t>inne zwiększenie</t>
  </si>
  <si>
    <t>z tytułu zbycia</t>
  </si>
  <si>
    <t>z tytułu likwidacji</t>
  </si>
  <si>
    <t>inne zmniejszenia</t>
  </si>
  <si>
    <t>stan na początek roku obrotowego ( 3-13)</t>
  </si>
  <si>
    <t>stan na koniec roku obrotowego (12-22)</t>
  </si>
  <si>
    <t>1.</t>
  </si>
  <si>
    <t>Licencje i prawa autorskie dotyczące oprogramowania komputerowego</t>
  </si>
  <si>
    <t>2.</t>
  </si>
  <si>
    <t>Pozostałe wartości niematerialne i prawne</t>
  </si>
  <si>
    <t>I.</t>
  </si>
  <si>
    <t>Wartości niematerialne i prawne ogółem (poz. 1+2)</t>
  </si>
  <si>
    <t>1.1</t>
  </si>
  <si>
    <t>Grunty</t>
  </si>
  <si>
    <t>1.1.1</t>
  </si>
  <si>
    <t>Grunty stanowiące własność JST, przekazane w użytkowanie wieczyste innym podmiotom</t>
  </si>
  <si>
    <t>1.2</t>
  </si>
  <si>
    <t>Budynki, lokale obiekty inżynierii lądowej i wodnej</t>
  </si>
  <si>
    <t>1.3</t>
  </si>
  <si>
    <t>Urządzenia techniczne i maszyny</t>
  </si>
  <si>
    <t>1.4</t>
  </si>
  <si>
    <t>Środki transportu</t>
  </si>
  <si>
    <t>1.5</t>
  </si>
  <si>
    <t>Inne środki trwałe</t>
  </si>
  <si>
    <t>II.</t>
  </si>
  <si>
    <t>Środki trwałe ogółem (od 1.1 do 1.5.)</t>
  </si>
  <si>
    <t>Nazwa jednostki ( pieczątka)</t>
  </si>
  <si>
    <t>Tabela 1.1. A. Szczegółowy zakres zmian wartości środków trwałych i wartości niematerialnych i prawnych (poz. A.I i A.II.1. bilansu)</t>
  </si>
  <si>
    <t>Wartość początkowa - stan na początek roku obrotowego</t>
  </si>
  <si>
    <t>Zwiększenie wartości początkowej</t>
  </si>
  <si>
    <t>Ogółem zwiększenie wartości poczatkowej             ( 4+5+6)</t>
  </si>
  <si>
    <t xml:space="preserve">Zmiejszenie wartości poczatkowej </t>
  </si>
  <si>
    <t>Ogółerm zmniejszenie wartości poczatkowej (8+9+10)</t>
  </si>
  <si>
    <t>Wartość - stan na koniec roku obrotowego                ( 3+7-11)</t>
  </si>
  <si>
    <t>przychody                ( nabycie)</t>
  </si>
  <si>
    <t>przemieszczenie wewnetrzne*</t>
  </si>
  <si>
    <t>zbycie</t>
  </si>
  <si>
    <t>likwidacja</t>
  </si>
  <si>
    <t>inne</t>
  </si>
  <si>
    <t>*przez przemieszczenie wewnętrzne należy rozumieć inne zwiększenia wartości początkowej, z wyłączeniem aktualizacji i nabycia.</t>
  </si>
  <si>
    <t>Tabela 1.4. Wartość gruntów użytkowanych wieczyście</t>
  </si>
  <si>
    <t>Wyszczególnienie gruntów użytkowanych wieczyście</t>
  </si>
  <si>
    <t>Wyszczególnienie - jednostka miary</t>
  </si>
  <si>
    <t>Wartość gruntów użytkowanych wieczyście na początek roku obrotowego</t>
  </si>
  <si>
    <t xml:space="preserve">Zmiany stanu w trakcie roku obrotowego </t>
  </si>
  <si>
    <t>Stan wartości gruntów użytkowanych wieczyście na koniec roku obrotowego (4+5- 6)</t>
  </si>
  <si>
    <t>zwiększenia</t>
  </si>
  <si>
    <t>zmniejszenia</t>
  </si>
  <si>
    <t>Łączna wartość gruntów użytkowanych wieczyście ustalona na podstawie dokumentów</t>
  </si>
  <si>
    <t>powierzchnia (m2 )</t>
  </si>
  <si>
    <t>Wartość (zł)</t>
  </si>
  <si>
    <t>Łączna wartość gruntów użytkowanych wieczyście ustalona na podstawie szacunku</t>
  </si>
  <si>
    <t>Ogółem</t>
  </si>
  <si>
    <t>Prawo wieczystego użytkowania gruntów jest wykazywane w ewidencji bilansowej i prezentuje się je w aktywach bilansu. Wartość gruntów, na które ustanowiono prawo wieczystego użytkowania gruntów, ujmuje się w ewidencji pozabilansowej. Dane dotyczące wartości gruntów oddanych w wieczyste użytkowanie mogą być ustalone na podstawie dokumentów potwierdzających ustanowienie prawa wieczystego użytkowania lub na podstawie własnego szacunku.</t>
  </si>
  <si>
    <t>Tabela 1.5. Wartość nieamortyzowanych lub nieumarzanych przez jednostkę środków trwałych, używanych na podstawie umów najmu, dzierżawy i innych umów, w tym z tytułu umów leasingu</t>
  </si>
  <si>
    <t xml:space="preserve">Wyszczególnienie nieamortyzowanych lub nieumarzanych przez jednostkę środków trwałych, używanych na podstawie umów najmu, dzierżawy i innych umów, w tym z tytułu umów leasingu (wg. Grup KŚT) </t>
  </si>
  <si>
    <t>Zmiany w trakcie roku obrotowego</t>
  </si>
  <si>
    <t>Stan na koniec roku obrotowego  ( 3+4-5)</t>
  </si>
  <si>
    <t>"0" Grunty</t>
  </si>
  <si>
    <t>"1" Budynki i lokale oraz spółdzielcze prawo do lokalu użytkowego i spółdzielcze własnościowe prawo do lokalu mieszkalnego</t>
  </si>
  <si>
    <t>"2" Obiekty inżynierii lądowej i wodnej</t>
  </si>
  <si>
    <t>"3" Kotły i maszyny energetyczne</t>
  </si>
  <si>
    <t>"4" Maszyny, urządzenia i aparaty ogólnego zastosowania</t>
  </si>
  <si>
    <t>"5" Maszyny, urządzenia i aparaty specjalistyczne</t>
  </si>
  <si>
    <t>"6" Urządzenia techniczne</t>
  </si>
  <si>
    <t>"7" Środki transportu</t>
  </si>
  <si>
    <t>"8" Narzędzia, przyrządy, ruchomości i wyposażenie, gdzie indziej niesklasyfikowane</t>
  </si>
  <si>
    <t>"9" Inwentarz żywy</t>
  </si>
  <si>
    <t>Wartość środków trwałych może wynikać z zawartych umów lub z polis ubezpieczeniowych albo w przypadku braku danych w tym zakresie - może zostać ustalona szacunkowo przez jednostkę we własnym zakresie.  Dane do wypełnienia tej tabeli powinny wynikać z ewidencji pozabilansowej</t>
  </si>
  <si>
    <t>Stan na początek roku obrotowego</t>
  </si>
  <si>
    <t>Nazwa i adres jednostki ( pieczątka)</t>
  </si>
  <si>
    <t>Tabela 1.7. Odpisy aktualizujące wartośc należności</t>
  </si>
  <si>
    <t>Wyszczególnienie wg. grup należności</t>
  </si>
  <si>
    <t>Stan odpisów aktualizacyjnych na początek roku obrotowego</t>
  </si>
  <si>
    <t>Zmiany stanu odpisów w ciągu roku obrotowego</t>
  </si>
  <si>
    <t>Stan odpisów
aktualizujących na koniec
roku obrotowego (3+4-5-6)</t>
  </si>
  <si>
    <t>zwiększenia         (ze znakiem plus)</t>
  </si>
  <si>
    <t>wykorzystanie (ze znakiem minus)</t>
  </si>
  <si>
    <t>uznanie za zbędne         (ze znakiem minus)</t>
  </si>
  <si>
    <t>odsetki</t>
  </si>
  <si>
    <t>należność główna</t>
  </si>
  <si>
    <t>3.</t>
  </si>
  <si>
    <t>4.</t>
  </si>
  <si>
    <t>….</t>
  </si>
  <si>
    <t xml:space="preserve">Jako zwiększenia stanu odpisów podaje się odpisy dokonane w ciągu roku, zaliczone odpowiednio do pozostałych kosztów operacyjnych lub kosztów finansowych - w zależności od rodzaju należności, od których dokonano odpisów aktualizujących, albo podwyższające wartość należności - np. w przypadku zasądzenia odsetek od należności już objętych odpisami (art. 35b ust 1 pkt 4 ustawy o rachunkowości). </t>
  </si>
  <si>
    <t>W kolumnie dotyczącej wykorzystania odpisów podaje się należności odpisane w ciężar dokonanych uprzednio odpisów z tytułu ich aktualizacji. Natomiast w kolumnie informującej o uznaniu odpisów za zbędne (rozwiązaniu) podaje się odpisy, których wartość odniesiono na pozostałe przychody operacyjne albo przychody finansowe - w zależności od rodzaju należności, których odpisy dotyczyły.</t>
  </si>
  <si>
    <t>Tabela. Wzajemne nalezności i zobowiązania wystepujące między jednostkami budzetowymi i budzetem JST  Starostwo Powiatowego w Sztumie</t>
  </si>
  <si>
    <t>Lp</t>
  </si>
  <si>
    <t>Wspólne rozrachunki wystepujące między jednostkami budżetowymi i budżetem JST</t>
  </si>
  <si>
    <t>w zł</t>
  </si>
  <si>
    <t>JST/organ</t>
  </si>
  <si>
    <t>jednostka budżetowa  nr 1</t>
  </si>
  <si>
    <t>jednostka budżetowa  nr 2</t>
  </si>
  <si>
    <t>jednostka budżetowa  nr 3</t>
  </si>
  <si>
    <t>jednostka budżetowa  nr 4</t>
  </si>
  <si>
    <t>jednostka budżetowa  nr 5</t>
  </si>
  <si>
    <t>jednostka budżetowa nr 6</t>
  </si>
  <si>
    <t>jednostka budżetowa  nr 7</t>
  </si>
  <si>
    <t>jednostka budżetowa  nr 8</t>
  </si>
  <si>
    <t>jednostka budżetowa  nr 9</t>
  </si>
  <si>
    <t>jednostka budżetowa  nr 10</t>
  </si>
  <si>
    <t>I</t>
  </si>
  <si>
    <t>Naleznosci wg pozycji bilansowych</t>
  </si>
  <si>
    <t>Należności długoterminowe (A.III)</t>
  </si>
  <si>
    <t>Należności z tytułu dostaw i usług (B.II.1)</t>
  </si>
  <si>
    <t>Należności od budżetów (B.II.2)</t>
  </si>
  <si>
    <t>Pozostałe należności (B.II.4)</t>
  </si>
  <si>
    <t>Rozliczenia z tytułu środkow na wydatki budżetowe z tytułu dochodów budżetowych (B.II.5)</t>
  </si>
  <si>
    <t>OGÓŁEM:</t>
  </si>
  <si>
    <t>II</t>
  </si>
  <si>
    <t>Zobowiązania wg pozycji bilansowych</t>
  </si>
  <si>
    <t>Zobowiązania długoterminowe (D.I)</t>
  </si>
  <si>
    <t>Zobowiązania z tytułu dostaw i usług (D.II.1)</t>
  </si>
  <si>
    <t>Zobowiąznia wobec budżetów (D.II.2)</t>
  </si>
  <si>
    <t>Pozostałe zobowiązania (D.II.5)</t>
  </si>
  <si>
    <t>Sumy obce (D.II.6)</t>
  </si>
  <si>
    <t>Rozliczenia z tytułu środków na wydatki budżetowe i z tytułu dochodów budżetowych (D.II.7)</t>
  </si>
  <si>
    <t>nagrody jubileuszowe</t>
  </si>
  <si>
    <t>wydatki osobowe nie zaliczane do wynagrodzeń</t>
  </si>
  <si>
    <t>odpis na ZFŚS</t>
  </si>
  <si>
    <t>tabela 2.2. Koszt  wytworzenia środków trwałych w budowie , w tym odsetki oraz różnice kursowe, które powiększyły koszt wytworzenia środków trwałych w budowie w roku obrotowym</t>
  </si>
  <si>
    <t>lp</t>
  </si>
  <si>
    <t>Wyszczególnienie środków trawałych w budowie realizowanych we własnym zakresie</t>
  </si>
  <si>
    <t>Koszty poniesione w ciągu roku na budowę środków trwałych w budowie</t>
  </si>
  <si>
    <t xml:space="preserve">w tym </t>
  </si>
  <si>
    <t>Odsetki</t>
  </si>
  <si>
    <t>Róznice kursowe</t>
  </si>
  <si>
    <t>Wykonanie podjazdu dla osób niepełnosprawnych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</si>
</sst>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2" fontId="0" fillId="0" borderId="1" xfId="0" applyNumberFormat="1" applyBorder="1"/>
    <xf numFmtId="0" fontId="4" fillId="0" borderId="0" xfId="0" applyFont="1"/>
    <xf numFmtId="0" fontId="4" fillId="0" borderId="2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/>
    <xf numFmtId="0" fontId="6" fillId="0" borderId="0" xfId="0" applyFont="1"/>
    <xf numFmtId="0" fontId="7" fillId="0" borderId="0" xfId="0" applyFont="1"/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/>
    <xf numFmtId="0" fontId="8" fillId="3" borderId="0" xfId="0" applyFont="1" applyFill="1" applyBorder="1" applyAlignment="1">
      <alignment wrapText="1"/>
    </xf>
    <xf numFmtId="0" fontId="7" fillId="3" borderId="0" xfId="0" applyFont="1" applyFill="1" applyBorder="1" applyAlignment="1">
      <alignment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2" fontId="7" fillId="0" borderId="1" xfId="0" applyNumberFormat="1" applyFont="1" applyBorder="1"/>
    <xf numFmtId="2" fontId="7" fillId="0" borderId="1" xfId="0" applyNumberFormat="1" applyFont="1" applyBorder="1" applyAlignment="1">
      <alignment wrapText="1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7" fillId="0" borderId="0" xfId="0" applyFont="1" applyFill="1"/>
    <xf numFmtId="0" fontId="8" fillId="0" borderId="1" xfId="0" applyFont="1" applyBorder="1"/>
    <xf numFmtId="0" fontId="7" fillId="0" borderId="0" xfId="0" applyFont="1" applyAlignment="1">
      <alignment wrapText="1"/>
    </xf>
    <xf numFmtId="0" fontId="10" fillId="0" borderId="1" xfId="0" applyFont="1" applyBorder="1"/>
    <xf numFmtId="0" fontId="11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/>
    <xf numFmtId="0" fontId="1" fillId="2" borderId="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2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right"/>
    </xf>
    <xf numFmtId="0" fontId="12" fillId="0" borderId="0" xfId="0" applyFont="1"/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5" fillId="0" borderId="0" xfId="0" applyFont="1" applyFill="1" applyBorder="1" applyAlignment="1">
      <alignment wrapText="1"/>
    </xf>
    <xf numFmtId="4" fontId="4" fillId="0" borderId="1" xfId="0" applyNumberFormat="1" applyFont="1" applyBorder="1" applyAlignment="1">
      <alignment wrapText="1"/>
    </xf>
    <xf numFmtId="4" fontId="5" fillId="2" borderId="1" xfId="0" applyNumberFormat="1" applyFont="1" applyFill="1" applyBorder="1" applyAlignment="1">
      <alignment wrapText="1"/>
    </xf>
    <xf numFmtId="4" fontId="4" fillId="0" borderId="1" xfId="0" applyNumberFormat="1" applyFont="1" applyBorder="1"/>
    <xf numFmtId="4" fontId="0" fillId="0" borderId="1" xfId="0" applyNumberFormat="1" applyBorder="1"/>
    <xf numFmtId="4" fontId="7" fillId="0" borderId="1" xfId="0" applyNumberFormat="1" applyFont="1" applyBorder="1" applyAlignment="1">
      <alignment wrapText="1"/>
    </xf>
    <xf numFmtId="4" fontId="7" fillId="0" borderId="1" xfId="0" applyNumberFormat="1" applyFont="1" applyFill="1" applyBorder="1" applyAlignment="1">
      <alignment wrapText="1"/>
    </xf>
    <xf numFmtId="4" fontId="7" fillId="0" borderId="1" xfId="0" applyNumberFormat="1" applyFont="1" applyBorder="1"/>
    <xf numFmtId="4" fontId="8" fillId="0" borderId="1" xfId="0" applyNumberFormat="1" applyFont="1" applyBorder="1"/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9" xfId="0" applyBorder="1" applyAlignment="1">
      <alignment horizontal="left" wrapText="1"/>
    </xf>
    <xf numFmtId="0" fontId="7" fillId="0" borderId="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3" xfId="0" applyFont="1" applyBorder="1" applyAlignment="1">
      <alignment horizontal="left" wrapText="1"/>
    </xf>
    <xf numFmtId="0" fontId="7" fillId="0" borderId="14" xfId="0" applyFont="1" applyBorder="1" applyAlignment="1">
      <alignment horizontal="left" wrapText="1"/>
    </xf>
    <xf numFmtId="0" fontId="7" fillId="0" borderId="11" xfId="0" applyFont="1" applyBorder="1" applyAlignment="1">
      <alignment horizontal="center"/>
    </xf>
    <xf numFmtId="0" fontId="7" fillId="0" borderId="13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8" fillId="0" borderId="10" xfId="0" applyFont="1" applyBorder="1" applyAlignment="1">
      <alignment horizontal="left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right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F12" sqref="F12"/>
    </sheetView>
  </sheetViews>
  <sheetFormatPr defaultRowHeight="15" x14ac:dyDescent="0.25"/>
  <cols>
    <col min="1" max="1" width="10.42578125" customWidth="1"/>
    <col min="2" max="2" width="52.140625" customWidth="1"/>
    <col min="3" max="3" width="19" customWidth="1"/>
  </cols>
  <sheetData>
    <row r="1" spans="1:3" x14ac:dyDescent="0.25">
      <c r="A1" t="s">
        <v>0</v>
      </c>
    </row>
    <row r="2" spans="1:3" x14ac:dyDescent="0.25">
      <c r="A2" s="1" t="s">
        <v>1</v>
      </c>
    </row>
    <row r="3" spans="1:3" x14ac:dyDescent="0.25">
      <c r="A3" s="1"/>
    </row>
    <row r="4" spans="1:3" x14ac:dyDescent="0.25">
      <c r="A4" s="2" t="s">
        <v>2</v>
      </c>
      <c r="B4" s="3"/>
      <c r="C4" s="3"/>
    </row>
    <row r="5" spans="1:3" x14ac:dyDescent="0.25">
      <c r="A5" s="2"/>
      <c r="B5" s="3"/>
      <c r="C5" s="3"/>
    </row>
    <row r="6" spans="1:3" ht="72" customHeight="1" x14ac:dyDescent="0.25">
      <c r="A6" s="4" t="s">
        <v>3</v>
      </c>
      <c r="B6" s="5" t="s">
        <v>7</v>
      </c>
      <c r="C6" s="6" t="s">
        <v>4</v>
      </c>
    </row>
    <row r="7" spans="1:3" x14ac:dyDescent="0.25">
      <c r="A7" s="7">
        <v>1</v>
      </c>
      <c r="B7" s="7">
        <v>2</v>
      </c>
      <c r="C7" s="7">
        <v>3</v>
      </c>
    </row>
    <row r="8" spans="1:3" x14ac:dyDescent="0.25">
      <c r="A8" s="8">
        <v>1</v>
      </c>
      <c r="B8" s="9" t="s">
        <v>137</v>
      </c>
      <c r="C8" s="73">
        <v>19566</v>
      </c>
    </row>
    <row r="9" spans="1:3" x14ac:dyDescent="0.25">
      <c r="A9" s="8">
        <v>2</v>
      </c>
      <c r="B9" s="9" t="s">
        <v>5</v>
      </c>
      <c r="C9" s="73">
        <v>0</v>
      </c>
    </row>
    <row r="10" spans="1:3" x14ac:dyDescent="0.25">
      <c r="A10" s="8">
        <v>3</v>
      </c>
      <c r="B10" s="9" t="s">
        <v>138</v>
      </c>
      <c r="C10" s="73">
        <v>1900</v>
      </c>
    </row>
    <row r="11" spans="1:3" x14ac:dyDescent="0.25">
      <c r="A11" s="8">
        <v>4</v>
      </c>
      <c r="B11" s="9" t="s">
        <v>139</v>
      </c>
      <c r="C11" s="73">
        <v>51799.4</v>
      </c>
    </row>
    <row r="12" spans="1:3" x14ac:dyDescent="0.25">
      <c r="A12" s="78" t="s">
        <v>6</v>
      </c>
      <c r="B12" s="79"/>
      <c r="C12" s="73">
        <f>SUM(C8:C11)</f>
        <v>73265.399999999994</v>
      </c>
    </row>
  </sheetData>
  <mergeCells count="1">
    <mergeCell ref="A12:B12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workbookViewId="0">
      <selection activeCell="L14" sqref="L14"/>
    </sheetView>
  </sheetViews>
  <sheetFormatPr defaultRowHeight="15" x14ac:dyDescent="0.25"/>
  <cols>
    <col min="2" max="2" width="23" customWidth="1"/>
    <col min="3" max="3" width="17.5703125" customWidth="1"/>
    <col min="4" max="4" width="11.85546875" customWidth="1"/>
    <col min="5" max="5" width="13.42578125" customWidth="1"/>
    <col min="6" max="6" width="14.140625" customWidth="1"/>
    <col min="7" max="7" width="10.140625" customWidth="1"/>
  </cols>
  <sheetData>
    <row r="2" spans="1:7" x14ac:dyDescent="0.25">
      <c r="A2" s="23"/>
      <c r="B2" s="23" t="s">
        <v>46</v>
      </c>
      <c r="C2" s="23"/>
      <c r="D2" s="23"/>
      <c r="E2" s="23"/>
      <c r="F2" s="23"/>
      <c r="G2" s="23"/>
    </row>
    <row r="3" spans="1:7" x14ac:dyDescent="0.25">
      <c r="A3" s="23"/>
      <c r="B3" s="23"/>
      <c r="C3" s="23"/>
      <c r="D3" s="23"/>
      <c r="E3" s="23"/>
      <c r="F3" s="23"/>
      <c r="G3" s="23"/>
    </row>
    <row r="4" spans="1:7" x14ac:dyDescent="0.25">
      <c r="A4" s="23"/>
      <c r="B4" s="95" t="s">
        <v>60</v>
      </c>
      <c r="C4" s="95"/>
      <c r="D4" s="95"/>
      <c r="E4" s="95"/>
      <c r="F4" s="95"/>
      <c r="G4" s="23"/>
    </row>
    <row r="5" spans="1:7" x14ac:dyDescent="0.25">
      <c r="A5" s="93" t="s">
        <v>9</v>
      </c>
      <c r="B5" s="96" t="s">
        <v>61</v>
      </c>
      <c r="C5" s="93" t="s">
        <v>62</v>
      </c>
      <c r="D5" s="93" t="s">
        <v>63</v>
      </c>
      <c r="E5" s="24" t="s">
        <v>64</v>
      </c>
      <c r="F5" s="25"/>
      <c r="G5" s="93" t="s">
        <v>65</v>
      </c>
    </row>
    <row r="6" spans="1:7" ht="21" customHeight="1" x14ac:dyDescent="0.25">
      <c r="A6" s="94"/>
      <c r="B6" s="97"/>
      <c r="C6" s="94"/>
      <c r="D6" s="94"/>
      <c r="E6" s="26" t="s">
        <v>66</v>
      </c>
      <c r="F6" s="27" t="s">
        <v>67</v>
      </c>
      <c r="G6" s="94"/>
    </row>
    <row r="7" spans="1:7" x14ac:dyDescent="0.25">
      <c r="A7" s="28">
        <v>1</v>
      </c>
      <c r="B7" s="29">
        <v>2</v>
      </c>
      <c r="C7" s="30">
        <v>3</v>
      </c>
      <c r="D7" s="30">
        <v>4</v>
      </c>
      <c r="E7" s="30">
        <v>5</v>
      </c>
      <c r="F7" s="30">
        <v>6</v>
      </c>
      <c r="G7" s="31">
        <v>7</v>
      </c>
    </row>
    <row r="8" spans="1:7" ht="29.25" customHeight="1" x14ac:dyDescent="0.25">
      <c r="A8" s="82" t="s">
        <v>26</v>
      </c>
      <c r="B8" s="84" t="s">
        <v>68</v>
      </c>
      <c r="C8" s="32" t="s">
        <v>69</v>
      </c>
      <c r="D8" s="46">
        <v>1641.9</v>
      </c>
      <c r="E8" s="33"/>
      <c r="F8" s="33"/>
      <c r="G8" s="45">
        <v>1641.9</v>
      </c>
    </row>
    <row r="9" spans="1:7" ht="26.25" customHeight="1" x14ac:dyDescent="0.25">
      <c r="A9" s="83"/>
      <c r="B9" s="85"/>
      <c r="C9" s="32" t="s">
        <v>70</v>
      </c>
      <c r="D9" s="46">
        <v>6767.84</v>
      </c>
      <c r="E9" s="33"/>
      <c r="F9" s="33"/>
      <c r="G9" s="45">
        <v>6767.84</v>
      </c>
    </row>
    <row r="10" spans="1:7" ht="24.75" customHeight="1" x14ac:dyDescent="0.25">
      <c r="A10" s="82" t="s">
        <v>28</v>
      </c>
      <c r="B10" s="87" t="s">
        <v>71</v>
      </c>
      <c r="C10" s="32" t="s">
        <v>69</v>
      </c>
      <c r="D10" s="46"/>
      <c r="E10" s="33"/>
      <c r="F10" s="33"/>
      <c r="G10" s="45"/>
    </row>
    <row r="11" spans="1:7" ht="26.25" customHeight="1" x14ac:dyDescent="0.25">
      <c r="A11" s="86"/>
      <c r="B11" s="88"/>
      <c r="C11" s="32" t="s">
        <v>70</v>
      </c>
      <c r="D11" s="46"/>
      <c r="E11" s="33"/>
      <c r="F11" s="33"/>
      <c r="G11" s="45"/>
    </row>
    <row r="12" spans="1:7" x14ac:dyDescent="0.25">
      <c r="A12" s="89"/>
      <c r="B12" s="91" t="s">
        <v>72</v>
      </c>
      <c r="C12" s="34" t="str">
        <f>C10</f>
        <v>powierzchnia (m2 )</v>
      </c>
      <c r="D12" s="46">
        <v>1641.9</v>
      </c>
      <c r="E12" s="33"/>
      <c r="F12" s="33"/>
      <c r="G12" s="45">
        <v>1641.9</v>
      </c>
    </row>
    <row r="13" spans="1:7" x14ac:dyDescent="0.25">
      <c r="A13" s="90"/>
      <c r="B13" s="92"/>
      <c r="C13" s="34" t="str">
        <f>C11</f>
        <v>Wartość (zł)</v>
      </c>
      <c r="D13" s="46">
        <v>6767.84</v>
      </c>
      <c r="E13" s="33"/>
      <c r="F13" s="33"/>
      <c r="G13" s="45">
        <v>6767.84</v>
      </c>
    </row>
    <row r="14" spans="1:7" ht="92.25" customHeight="1" x14ac:dyDescent="0.25">
      <c r="A14" s="35"/>
      <c r="B14" s="80" t="s">
        <v>73</v>
      </c>
      <c r="C14" s="80"/>
      <c r="D14" s="80"/>
      <c r="E14" s="80"/>
      <c r="F14" s="80"/>
      <c r="G14" s="80"/>
    </row>
    <row r="15" spans="1:7" x14ac:dyDescent="0.25">
      <c r="A15" s="35"/>
      <c r="B15" s="35"/>
      <c r="C15" s="35"/>
      <c r="D15" s="35"/>
      <c r="E15" s="35"/>
      <c r="F15" s="35"/>
      <c r="G15" s="36"/>
    </row>
    <row r="16" spans="1:7" x14ac:dyDescent="0.25">
      <c r="A16" s="37"/>
      <c r="B16" s="38"/>
      <c r="C16" s="37"/>
      <c r="D16" s="37"/>
      <c r="E16" s="37"/>
      <c r="F16" s="37"/>
      <c r="G16" s="36"/>
    </row>
    <row r="17" spans="1:7" x14ac:dyDescent="0.25">
      <c r="A17" s="36"/>
      <c r="B17" s="81"/>
      <c r="C17" s="81"/>
      <c r="D17" s="81"/>
      <c r="E17" s="81"/>
      <c r="F17" s="81"/>
      <c r="G17" s="36"/>
    </row>
  </sheetData>
  <mergeCells count="14">
    <mergeCell ref="G5:G6"/>
    <mergeCell ref="B4:F4"/>
    <mergeCell ref="A5:A6"/>
    <mergeCell ref="B5:B6"/>
    <mergeCell ref="C5:C6"/>
    <mergeCell ref="D5:D6"/>
    <mergeCell ref="B14:G14"/>
    <mergeCell ref="B17:F17"/>
    <mergeCell ref="A8:A9"/>
    <mergeCell ref="B8:B9"/>
    <mergeCell ref="A10:A11"/>
    <mergeCell ref="B10:B11"/>
    <mergeCell ref="A12:A13"/>
    <mergeCell ref="B12:B13"/>
  </mergeCell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B22" sqref="B22"/>
    </sheetView>
  </sheetViews>
  <sheetFormatPr defaultRowHeight="15" x14ac:dyDescent="0.25"/>
  <cols>
    <col min="1" max="1" width="3.42578125" bestFit="1" customWidth="1"/>
    <col min="2" max="2" width="47" customWidth="1"/>
    <col min="4" max="4" width="15" customWidth="1"/>
    <col min="5" max="5" width="15.28515625" customWidth="1"/>
    <col min="6" max="6" width="25" customWidth="1"/>
  </cols>
  <sheetData>
    <row r="1" spans="1:6" x14ac:dyDescent="0.25">
      <c r="A1" s="11"/>
      <c r="B1" s="11" t="s">
        <v>46</v>
      </c>
      <c r="C1" s="11"/>
      <c r="D1" s="11"/>
      <c r="E1" s="11"/>
      <c r="F1" s="11"/>
    </row>
    <row r="2" spans="1:6" x14ac:dyDescent="0.25">
      <c r="A2" s="11"/>
      <c r="B2" s="11"/>
      <c r="C2" s="11"/>
      <c r="D2" s="11"/>
      <c r="E2" s="11"/>
      <c r="F2" s="11"/>
    </row>
    <row r="3" spans="1:6" ht="52.5" customHeight="1" x14ac:dyDescent="0.25">
      <c r="A3" s="23"/>
      <c r="B3" s="99" t="s">
        <v>74</v>
      </c>
      <c r="C3" s="99"/>
      <c r="D3" s="99"/>
      <c r="E3" s="99"/>
      <c r="F3" s="99"/>
    </row>
    <row r="4" spans="1:6" ht="24" customHeight="1" x14ac:dyDescent="0.25">
      <c r="A4" s="100" t="s">
        <v>9</v>
      </c>
      <c r="B4" s="100" t="s">
        <v>75</v>
      </c>
      <c r="C4" s="100" t="s">
        <v>89</v>
      </c>
      <c r="D4" s="39" t="s">
        <v>76</v>
      </c>
      <c r="E4" s="40"/>
      <c r="F4" s="100" t="s">
        <v>77</v>
      </c>
    </row>
    <row r="5" spans="1:6" ht="35.25" customHeight="1" x14ac:dyDescent="0.25">
      <c r="A5" s="101"/>
      <c r="B5" s="101"/>
      <c r="C5" s="101"/>
      <c r="D5" s="41" t="s">
        <v>66</v>
      </c>
      <c r="E5" s="41" t="s">
        <v>67</v>
      </c>
      <c r="F5" s="101"/>
    </row>
    <row r="6" spans="1:6" ht="17.100000000000001" customHeight="1" x14ac:dyDescent="0.25">
      <c r="A6" s="42">
        <v>1</v>
      </c>
      <c r="B6" s="42">
        <v>2</v>
      </c>
      <c r="C6" s="42">
        <v>3</v>
      </c>
      <c r="D6" s="42">
        <v>4</v>
      </c>
      <c r="E6" s="42">
        <v>5</v>
      </c>
      <c r="F6" s="42">
        <v>6</v>
      </c>
    </row>
    <row r="7" spans="1:6" ht="17.100000000000001" customHeight="1" x14ac:dyDescent="0.25">
      <c r="A7" s="33"/>
      <c r="B7" s="33" t="s">
        <v>78</v>
      </c>
      <c r="C7" s="33">
        <v>0</v>
      </c>
      <c r="D7" s="33">
        <v>0</v>
      </c>
      <c r="E7" s="33">
        <v>0</v>
      </c>
      <c r="F7" s="33">
        <v>0</v>
      </c>
    </row>
    <row r="8" spans="1:6" ht="41.25" customHeight="1" x14ac:dyDescent="0.25">
      <c r="A8" s="33"/>
      <c r="B8" s="33" t="s">
        <v>79</v>
      </c>
      <c r="C8" s="33"/>
      <c r="D8" s="33"/>
      <c r="E8" s="33"/>
      <c r="F8" s="33"/>
    </row>
    <row r="9" spans="1:6" ht="17.100000000000001" customHeight="1" x14ac:dyDescent="0.25">
      <c r="A9" s="33"/>
      <c r="B9" s="33" t="s">
        <v>80</v>
      </c>
      <c r="C9" s="33"/>
      <c r="D9" s="33"/>
      <c r="E9" s="33"/>
      <c r="F9" s="33"/>
    </row>
    <row r="10" spans="1:6" ht="17.100000000000001" customHeight="1" x14ac:dyDescent="0.25">
      <c r="A10" s="33"/>
      <c r="B10" s="33" t="s">
        <v>81</v>
      </c>
      <c r="C10" s="33"/>
      <c r="D10" s="33"/>
      <c r="E10" s="33"/>
      <c r="F10" s="33"/>
    </row>
    <row r="11" spans="1:6" ht="17.100000000000001" customHeight="1" x14ac:dyDescent="0.25">
      <c r="A11" s="33"/>
      <c r="B11" s="33" t="s">
        <v>82</v>
      </c>
      <c r="C11" s="33"/>
      <c r="D11" s="33"/>
      <c r="E11" s="33"/>
      <c r="F11" s="33"/>
    </row>
    <row r="12" spans="1:6" ht="17.100000000000001" customHeight="1" x14ac:dyDescent="0.25">
      <c r="A12" s="33"/>
      <c r="B12" s="33" t="s">
        <v>83</v>
      </c>
      <c r="C12" s="33"/>
      <c r="D12" s="33"/>
      <c r="E12" s="33"/>
      <c r="F12" s="33"/>
    </row>
    <row r="13" spans="1:6" ht="17.100000000000001" customHeight="1" x14ac:dyDescent="0.25">
      <c r="A13" s="33"/>
      <c r="B13" s="33" t="s">
        <v>84</v>
      </c>
      <c r="C13" s="33"/>
      <c r="D13" s="33"/>
      <c r="E13" s="33"/>
      <c r="F13" s="33"/>
    </row>
    <row r="14" spans="1:6" ht="17.100000000000001" customHeight="1" x14ac:dyDescent="0.25">
      <c r="A14" s="33"/>
      <c r="B14" s="33" t="s">
        <v>85</v>
      </c>
      <c r="C14" s="33"/>
      <c r="D14" s="33"/>
      <c r="E14" s="33"/>
      <c r="F14" s="33"/>
    </row>
    <row r="15" spans="1:6" ht="27.75" customHeight="1" x14ac:dyDescent="0.25">
      <c r="A15" s="33"/>
      <c r="B15" s="33" t="s">
        <v>86</v>
      </c>
      <c r="C15" s="33"/>
      <c r="D15" s="33"/>
      <c r="E15" s="33"/>
      <c r="F15" s="33"/>
    </row>
    <row r="16" spans="1:6" ht="17.100000000000001" customHeight="1" x14ac:dyDescent="0.25">
      <c r="A16" s="43"/>
      <c r="B16" s="44" t="s">
        <v>87</v>
      </c>
      <c r="C16" s="43"/>
      <c r="D16" s="43"/>
      <c r="E16" s="43"/>
      <c r="F16" s="43"/>
    </row>
    <row r="17" spans="1:6" ht="41.25" customHeight="1" x14ac:dyDescent="0.25">
      <c r="A17" s="36"/>
      <c r="B17" s="98" t="s">
        <v>88</v>
      </c>
      <c r="C17" s="98"/>
      <c r="D17" s="98"/>
      <c r="E17" s="98"/>
      <c r="F17" s="98"/>
    </row>
  </sheetData>
  <mergeCells count="6">
    <mergeCell ref="B17:F17"/>
    <mergeCell ref="B3:F3"/>
    <mergeCell ref="A4:A5"/>
    <mergeCell ref="B4:B5"/>
    <mergeCell ref="C4:C5"/>
    <mergeCell ref="F4:F5"/>
  </mergeCells>
  <pageMargins left="0.7" right="0.7" top="0.75" bottom="0.75" header="0.3" footer="0.3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workbookViewId="0">
      <selection activeCell="G14" sqref="G14"/>
    </sheetView>
  </sheetViews>
  <sheetFormatPr defaultRowHeight="15" x14ac:dyDescent="0.25"/>
  <cols>
    <col min="1" max="1" width="3.42578125" bestFit="1" customWidth="1"/>
    <col min="2" max="2" width="24.140625" customWidth="1"/>
    <col min="3" max="3" width="15" customWidth="1"/>
    <col min="4" max="4" width="14.42578125" customWidth="1"/>
    <col min="5" max="5" width="13.28515625" customWidth="1"/>
    <col min="6" max="6" width="14.7109375" customWidth="1"/>
    <col min="7" max="7" width="15.42578125" customWidth="1"/>
  </cols>
  <sheetData>
    <row r="2" spans="1:9" x14ac:dyDescent="0.25">
      <c r="A2" s="23"/>
      <c r="B2" s="23" t="s">
        <v>90</v>
      </c>
      <c r="C2" s="23"/>
      <c r="D2" s="23"/>
      <c r="E2" s="23"/>
      <c r="F2" s="23"/>
      <c r="G2" s="23"/>
      <c r="H2" s="23"/>
      <c r="I2" s="23"/>
    </row>
    <row r="3" spans="1:9" x14ac:dyDescent="0.25">
      <c r="A3" s="23"/>
      <c r="B3" s="23"/>
      <c r="C3" s="23"/>
      <c r="D3" s="23"/>
      <c r="E3" s="23"/>
      <c r="F3" s="23"/>
      <c r="G3" s="23"/>
      <c r="H3" s="23"/>
      <c r="I3" s="23"/>
    </row>
    <row r="4" spans="1:9" x14ac:dyDescent="0.25">
      <c r="A4" s="23"/>
      <c r="B4" s="23"/>
      <c r="C4" s="23"/>
      <c r="D4" s="23"/>
      <c r="E4" s="23"/>
      <c r="F4" s="23"/>
      <c r="G4" s="23"/>
      <c r="H4" s="23"/>
      <c r="I4" s="23"/>
    </row>
    <row r="5" spans="1:9" x14ac:dyDescent="0.25">
      <c r="A5" s="47"/>
      <c r="B5" s="47" t="s">
        <v>91</v>
      </c>
      <c r="C5" s="47"/>
      <c r="D5" s="47"/>
      <c r="E5" s="47"/>
      <c r="F5" s="47"/>
      <c r="G5" s="47"/>
      <c r="H5" s="47"/>
      <c r="I5" s="47"/>
    </row>
    <row r="6" spans="1:9" x14ac:dyDescent="0.25">
      <c r="A6" s="100" t="s">
        <v>9</v>
      </c>
      <c r="B6" s="100" t="s">
        <v>92</v>
      </c>
      <c r="C6" s="100" t="s">
        <v>93</v>
      </c>
      <c r="D6" s="103" t="s">
        <v>94</v>
      </c>
      <c r="E6" s="104"/>
      <c r="F6" s="105"/>
      <c r="G6" s="100" t="s">
        <v>95</v>
      </c>
      <c r="H6" s="23"/>
      <c r="I6" s="23"/>
    </row>
    <row r="7" spans="1:9" ht="47.25" customHeight="1" x14ac:dyDescent="0.25">
      <c r="A7" s="101"/>
      <c r="B7" s="101"/>
      <c r="C7" s="101"/>
      <c r="D7" s="41" t="s">
        <v>96</v>
      </c>
      <c r="E7" s="41" t="s">
        <v>97</v>
      </c>
      <c r="F7" s="48" t="s">
        <v>98</v>
      </c>
      <c r="G7" s="101"/>
      <c r="H7" s="23"/>
      <c r="I7" s="23"/>
    </row>
    <row r="8" spans="1:9" x14ac:dyDescent="0.25">
      <c r="A8" s="49">
        <v>1</v>
      </c>
      <c r="B8" s="49">
        <v>2</v>
      </c>
      <c r="C8" s="49">
        <v>3</v>
      </c>
      <c r="D8" s="49">
        <v>4</v>
      </c>
      <c r="E8" s="49">
        <v>5</v>
      </c>
      <c r="F8" s="49">
        <v>6</v>
      </c>
      <c r="G8" s="49">
        <v>7</v>
      </c>
      <c r="H8" s="23"/>
      <c r="I8" s="23"/>
    </row>
    <row r="9" spans="1:9" ht="20.25" customHeight="1" x14ac:dyDescent="0.25">
      <c r="A9" s="33" t="s">
        <v>26</v>
      </c>
      <c r="B9" s="33" t="s">
        <v>99</v>
      </c>
      <c r="C9" s="74">
        <v>573627.18000000005</v>
      </c>
      <c r="D9" s="74"/>
      <c r="E9" s="74"/>
      <c r="F9" s="74">
        <v>99398.22</v>
      </c>
      <c r="G9" s="74">
        <f>C9-F9</f>
        <v>474228.96000000008</v>
      </c>
      <c r="H9" s="23"/>
      <c r="I9" s="23"/>
    </row>
    <row r="10" spans="1:9" ht="21.75" customHeight="1" x14ac:dyDescent="0.25">
      <c r="A10" s="33" t="s">
        <v>28</v>
      </c>
      <c r="B10" s="33" t="s">
        <v>100</v>
      </c>
      <c r="C10" s="74">
        <v>813663.25</v>
      </c>
      <c r="D10" s="74"/>
      <c r="E10" s="74"/>
      <c r="F10" s="74">
        <v>169269.93</v>
      </c>
      <c r="G10" s="74">
        <f>C10-F10</f>
        <v>644393.32000000007</v>
      </c>
      <c r="H10" s="23"/>
      <c r="I10" s="23"/>
    </row>
    <row r="11" spans="1:9" x14ac:dyDescent="0.25">
      <c r="A11" s="50" t="s">
        <v>101</v>
      </c>
      <c r="B11" s="50"/>
      <c r="C11" s="75"/>
      <c r="D11" s="75"/>
      <c r="E11" s="75"/>
      <c r="F11" s="75"/>
      <c r="G11" s="75"/>
      <c r="H11" s="51"/>
      <c r="I11" s="51"/>
    </row>
    <row r="12" spans="1:9" x14ac:dyDescent="0.25">
      <c r="A12" s="32" t="s">
        <v>102</v>
      </c>
      <c r="B12" s="32"/>
      <c r="C12" s="76"/>
      <c r="D12" s="76"/>
      <c r="E12" s="76"/>
      <c r="F12" s="76"/>
      <c r="G12" s="76"/>
      <c r="H12" s="23"/>
      <c r="I12" s="23"/>
    </row>
    <row r="13" spans="1:9" x14ac:dyDescent="0.25">
      <c r="A13" s="33" t="s">
        <v>103</v>
      </c>
      <c r="B13" s="33"/>
      <c r="C13" s="74"/>
      <c r="D13" s="74"/>
      <c r="E13" s="74"/>
      <c r="F13" s="74"/>
      <c r="G13" s="74"/>
      <c r="H13" s="23"/>
      <c r="I13" s="23"/>
    </row>
    <row r="14" spans="1:9" x14ac:dyDescent="0.25">
      <c r="A14" s="52"/>
      <c r="B14" s="52" t="s">
        <v>72</v>
      </c>
      <c r="C14" s="77">
        <v>1387290.43</v>
      </c>
      <c r="D14" s="77"/>
      <c r="E14" s="77"/>
      <c r="F14" s="77">
        <f>F9+F10</f>
        <v>268668.15000000002</v>
      </c>
      <c r="G14" s="77">
        <f>G9+G10</f>
        <v>1118622.2800000003</v>
      </c>
      <c r="H14" s="47"/>
      <c r="I14" s="47"/>
    </row>
    <row r="15" spans="1:9" x14ac:dyDescent="0.25">
      <c r="A15" s="23"/>
      <c r="B15" s="23"/>
      <c r="C15" s="23"/>
      <c r="D15" s="23"/>
      <c r="E15" s="23"/>
      <c r="F15" s="23"/>
      <c r="G15" s="23"/>
      <c r="H15" s="23"/>
      <c r="I15" s="23"/>
    </row>
    <row r="16" spans="1:9" ht="60" customHeight="1" x14ac:dyDescent="0.25">
      <c r="A16" s="53"/>
      <c r="B16" s="102" t="s">
        <v>104</v>
      </c>
      <c r="C16" s="102"/>
      <c r="D16" s="102"/>
      <c r="E16" s="102"/>
      <c r="F16" s="102"/>
      <c r="G16" s="102"/>
      <c r="H16" s="53"/>
      <c r="I16" s="53"/>
    </row>
    <row r="17" spans="1:9" x14ac:dyDescent="0.25">
      <c r="A17" s="23"/>
      <c r="B17" s="23"/>
      <c r="C17" s="23"/>
      <c r="D17" s="23"/>
      <c r="E17" s="23"/>
      <c r="F17" s="23"/>
      <c r="G17" s="23"/>
      <c r="H17" s="23"/>
      <c r="I17" s="23"/>
    </row>
    <row r="18" spans="1:9" ht="57" customHeight="1" x14ac:dyDescent="0.25">
      <c r="A18" s="53"/>
      <c r="B18" s="102" t="s">
        <v>105</v>
      </c>
      <c r="C18" s="102"/>
      <c r="D18" s="102"/>
      <c r="E18" s="102"/>
      <c r="F18" s="102"/>
      <c r="G18" s="102"/>
      <c r="H18" s="53"/>
      <c r="I18" s="53"/>
    </row>
    <row r="19" spans="1:9" x14ac:dyDescent="0.25">
      <c r="A19" s="23"/>
      <c r="B19" s="23"/>
      <c r="C19" s="23"/>
      <c r="D19" s="23"/>
      <c r="E19" s="23"/>
      <c r="F19" s="23"/>
      <c r="G19" s="23"/>
      <c r="H19" s="23"/>
      <c r="I19" s="23"/>
    </row>
  </sheetData>
  <mergeCells count="7">
    <mergeCell ref="B18:G18"/>
    <mergeCell ref="A6:A7"/>
    <mergeCell ref="B6:B7"/>
    <mergeCell ref="C6:C7"/>
    <mergeCell ref="D6:F6"/>
    <mergeCell ref="G6:G7"/>
    <mergeCell ref="B16:G16"/>
  </mergeCells>
  <pageMargins left="0.7" right="0.7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"/>
  <sheetViews>
    <sheetView workbookViewId="0">
      <selection activeCell="U7" sqref="U7"/>
    </sheetView>
  </sheetViews>
  <sheetFormatPr defaultRowHeight="15" x14ac:dyDescent="0.25"/>
  <cols>
    <col min="1" max="1" width="4.5703125" customWidth="1"/>
    <col min="2" max="2" width="30.7109375" customWidth="1"/>
    <col min="3" max="3" width="8.28515625" customWidth="1"/>
    <col min="4" max="4" width="8.140625" customWidth="1"/>
    <col min="5" max="7" width="8.28515625" customWidth="1"/>
    <col min="8" max="9" width="8.42578125" customWidth="1"/>
    <col min="10" max="11" width="8.140625" customWidth="1"/>
    <col min="12" max="13" width="8.28515625" customWidth="1"/>
  </cols>
  <sheetData>
    <row r="2" spans="1:13" ht="23.25" customHeight="1" x14ac:dyDescent="0.25"/>
    <row r="3" spans="1:13" x14ac:dyDescent="0.25">
      <c r="A3" s="1" t="s">
        <v>1</v>
      </c>
    </row>
    <row r="5" spans="1:13" x14ac:dyDescent="0.25">
      <c r="A5" s="106" t="s">
        <v>106</v>
      </c>
      <c r="B5" s="106"/>
      <c r="C5" s="106"/>
      <c r="D5" s="106"/>
      <c r="E5" s="106"/>
      <c r="F5" s="106"/>
      <c r="G5" s="106"/>
      <c r="H5" s="106"/>
      <c r="I5" s="106"/>
    </row>
    <row r="7" spans="1:13" x14ac:dyDescent="0.25">
      <c r="A7" s="107" t="s">
        <v>107</v>
      </c>
      <c r="B7" s="108" t="s">
        <v>108</v>
      </c>
      <c r="C7" s="109" t="s">
        <v>109</v>
      </c>
      <c r="D7" s="109"/>
      <c r="E7" s="109"/>
      <c r="F7" s="109"/>
      <c r="G7" s="109"/>
      <c r="H7" s="109"/>
      <c r="I7" s="54"/>
      <c r="J7" s="54"/>
      <c r="K7" s="54"/>
      <c r="L7" s="54"/>
      <c r="M7" s="54"/>
    </row>
    <row r="8" spans="1:13" ht="34.5" x14ac:dyDescent="0.25">
      <c r="A8" s="107"/>
      <c r="B8" s="108"/>
      <c r="C8" s="54" t="s">
        <v>110</v>
      </c>
      <c r="D8" s="55" t="s">
        <v>111</v>
      </c>
      <c r="E8" s="55" t="s">
        <v>112</v>
      </c>
      <c r="F8" s="55" t="s">
        <v>113</v>
      </c>
      <c r="G8" s="55" t="s">
        <v>114</v>
      </c>
      <c r="H8" s="55" t="s">
        <v>115</v>
      </c>
      <c r="I8" s="55" t="s">
        <v>116</v>
      </c>
      <c r="J8" s="55" t="s">
        <v>117</v>
      </c>
      <c r="K8" s="55" t="s">
        <v>118</v>
      </c>
      <c r="L8" s="55" t="s">
        <v>119</v>
      </c>
      <c r="M8" s="55" t="s">
        <v>120</v>
      </c>
    </row>
    <row r="9" spans="1:13" x14ac:dyDescent="0.25">
      <c r="A9" s="56" t="s">
        <v>121</v>
      </c>
      <c r="B9" s="57" t="s">
        <v>122</v>
      </c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</row>
    <row r="10" spans="1:13" x14ac:dyDescent="0.25">
      <c r="A10" s="59">
        <v>1</v>
      </c>
      <c r="B10" s="60" t="s">
        <v>123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 x14ac:dyDescent="0.25">
      <c r="A11" s="59">
        <v>2</v>
      </c>
      <c r="B11" s="60" t="s">
        <v>124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x14ac:dyDescent="0.25">
      <c r="A12" s="59">
        <v>3</v>
      </c>
      <c r="B12" s="60" t="s">
        <v>125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 x14ac:dyDescent="0.25">
      <c r="A13" s="59">
        <v>4</v>
      </c>
      <c r="B13" s="60" t="s">
        <v>126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23.25" customHeight="1" x14ac:dyDescent="0.25">
      <c r="A14" s="59">
        <v>5</v>
      </c>
      <c r="B14" s="61" t="s">
        <v>127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x14ac:dyDescent="0.25">
      <c r="A15" s="62"/>
      <c r="B15" s="57" t="s">
        <v>128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</row>
    <row r="16" spans="1:13" x14ac:dyDescent="0.25">
      <c r="A16" s="56" t="s">
        <v>129</v>
      </c>
      <c r="B16" s="54" t="s">
        <v>130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9"/>
    </row>
    <row r="17" spans="1:13" x14ac:dyDescent="0.25">
      <c r="A17" s="59">
        <v>1</v>
      </c>
      <c r="B17" s="60" t="s">
        <v>131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x14ac:dyDescent="0.25">
      <c r="A18" s="59">
        <v>2</v>
      </c>
      <c r="B18" s="60" t="s">
        <v>132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x14ac:dyDescent="0.25">
      <c r="A19" s="59">
        <v>3</v>
      </c>
      <c r="B19" s="60" t="s">
        <v>133</v>
      </c>
      <c r="C19" s="10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x14ac:dyDescent="0.25">
      <c r="A20" s="59">
        <v>4</v>
      </c>
      <c r="B20" s="60" t="s">
        <v>134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x14ac:dyDescent="0.25">
      <c r="A21" s="59">
        <v>5</v>
      </c>
      <c r="B21" s="60" t="s">
        <v>135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 ht="40.5" customHeight="1" x14ac:dyDescent="0.25">
      <c r="A22" s="59">
        <v>6</v>
      </c>
      <c r="B22" s="61" t="s">
        <v>136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 x14ac:dyDescent="0.25">
      <c r="A23" s="9"/>
      <c r="B23" s="63" t="s">
        <v>128</v>
      </c>
      <c r="C23" s="10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x14ac:dyDescent="0.25">
      <c r="B24" s="64"/>
    </row>
    <row r="25" spans="1:13" x14ac:dyDescent="0.25">
      <c r="B25" s="64"/>
    </row>
  </sheetData>
  <mergeCells count="4">
    <mergeCell ref="A5:I5"/>
    <mergeCell ref="A7:A8"/>
    <mergeCell ref="B7:B8"/>
    <mergeCell ref="C7:H7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opLeftCell="A17" workbookViewId="0">
      <selection activeCell="L16" sqref="L16"/>
    </sheetView>
  </sheetViews>
  <sheetFormatPr defaultRowHeight="15" x14ac:dyDescent="0.25"/>
  <cols>
    <col min="3" max="3" width="10" bestFit="1" customWidth="1"/>
    <col min="5" max="5" width="9.28515625" bestFit="1" customWidth="1"/>
    <col min="7" max="7" width="9.28515625" bestFit="1" customWidth="1"/>
    <col min="9" max="9" width="9.28515625" bestFit="1" customWidth="1"/>
    <col min="11" max="11" width="9.28515625" bestFit="1" customWidth="1"/>
    <col min="12" max="12" width="10" bestFit="1" customWidth="1"/>
  </cols>
  <sheetData>
    <row r="1" spans="1:1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x14ac:dyDescent="0.25">
      <c r="A2" s="11"/>
      <c r="B2" s="11" t="s">
        <v>46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25">
      <c r="A4" s="11"/>
      <c r="B4" s="11" t="s">
        <v>47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ht="90.75" x14ac:dyDescent="0.25">
      <c r="A5" s="12" t="s">
        <v>9</v>
      </c>
      <c r="B5" s="19" t="s">
        <v>10</v>
      </c>
      <c r="C5" s="110" t="s">
        <v>48</v>
      </c>
      <c r="D5" s="112" t="s">
        <v>49</v>
      </c>
      <c r="E5" s="113"/>
      <c r="F5" s="114"/>
      <c r="G5" s="110" t="s">
        <v>50</v>
      </c>
      <c r="H5" s="115" t="s">
        <v>51</v>
      </c>
      <c r="I5" s="116"/>
      <c r="J5" s="117"/>
      <c r="K5" s="110" t="s">
        <v>52</v>
      </c>
      <c r="L5" s="110" t="s">
        <v>53</v>
      </c>
      <c r="M5" s="66"/>
    </row>
    <row r="6" spans="1:13" ht="45" x14ac:dyDescent="0.25">
      <c r="A6" s="65"/>
      <c r="B6" s="20"/>
      <c r="C6" s="111"/>
      <c r="D6" s="13" t="s">
        <v>18</v>
      </c>
      <c r="E6" s="13" t="s">
        <v>54</v>
      </c>
      <c r="F6" s="13" t="s">
        <v>55</v>
      </c>
      <c r="G6" s="111"/>
      <c r="H6" s="13" t="s">
        <v>56</v>
      </c>
      <c r="I6" s="13" t="s">
        <v>57</v>
      </c>
      <c r="J6" s="13" t="s">
        <v>58</v>
      </c>
      <c r="K6" s="111"/>
      <c r="L6" s="111"/>
      <c r="M6" s="14"/>
    </row>
    <row r="7" spans="1:13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15">
        <v>8</v>
      </c>
      <c r="I7" s="15">
        <v>9</v>
      </c>
      <c r="J7" s="15">
        <v>10</v>
      </c>
      <c r="K7" s="15">
        <v>11</v>
      </c>
      <c r="L7" s="15">
        <v>12</v>
      </c>
      <c r="M7" s="67"/>
    </row>
    <row r="8" spans="1:13" ht="90.75" x14ac:dyDescent="0.25">
      <c r="A8" s="17" t="s">
        <v>26</v>
      </c>
      <c r="B8" s="17" t="s">
        <v>27</v>
      </c>
      <c r="C8" s="70">
        <v>113019.19</v>
      </c>
      <c r="D8" s="70"/>
      <c r="E8" s="70"/>
      <c r="F8" s="70"/>
      <c r="G8" s="70"/>
      <c r="H8" s="70"/>
      <c r="I8" s="70"/>
      <c r="J8" s="70"/>
      <c r="K8" s="70"/>
      <c r="L8" s="70">
        <f>C8+G8-K8</f>
        <v>113019.19</v>
      </c>
      <c r="M8" s="68"/>
    </row>
    <row r="9" spans="1:13" ht="45.75" x14ac:dyDescent="0.25">
      <c r="A9" s="17" t="s">
        <v>28</v>
      </c>
      <c r="B9" s="17" t="s">
        <v>29</v>
      </c>
      <c r="C9" s="70"/>
      <c r="D9" s="70"/>
      <c r="E9" s="70"/>
      <c r="F9" s="70"/>
      <c r="G9" s="70"/>
      <c r="H9" s="70"/>
      <c r="I9" s="70"/>
      <c r="J9" s="70"/>
      <c r="K9" s="70"/>
      <c r="L9" s="70"/>
      <c r="M9" s="68"/>
    </row>
    <row r="10" spans="1:13" ht="64.5" x14ac:dyDescent="0.25">
      <c r="A10" s="18" t="s">
        <v>30</v>
      </c>
      <c r="B10" s="18" t="s">
        <v>31</v>
      </c>
      <c r="C10" s="71">
        <f>C8+C9</f>
        <v>113019.19</v>
      </c>
      <c r="D10" s="71"/>
      <c r="E10" s="71">
        <f>E8+E9</f>
        <v>0</v>
      </c>
      <c r="F10" s="71"/>
      <c r="G10" s="71">
        <f>G8+G9</f>
        <v>0</v>
      </c>
      <c r="H10" s="71"/>
      <c r="I10" s="71">
        <f>I8+I9</f>
        <v>0</v>
      </c>
      <c r="J10" s="71"/>
      <c r="K10" s="71">
        <f>K8+K9</f>
        <v>0</v>
      </c>
      <c r="L10" s="71">
        <f>L8+L9</f>
        <v>113019.19</v>
      </c>
      <c r="M10" s="69"/>
    </row>
    <row r="11" spans="1:13" x14ac:dyDescent="0.25">
      <c r="A11" s="16" t="s">
        <v>32</v>
      </c>
      <c r="B11" s="16" t="s">
        <v>33</v>
      </c>
      <c r="C11" s="72">
        <v>6767.84</v>
      </c>
      <c r="D11" s="72"/>
      <c r="E11" s="72"/>
      <c r="F11" s="72"/>
      <c r="G11" s="72"/>
      <c r="H11" s="72"/>
      <c r="I11" s="72"/>
      <c r="J11" s="72"/>
      <c r="K11" s="72"/>
      <c r="L11" s="72">
        <v>6767.84</v>
      </c>
      <c r="M11" s="21"/>
    </row>
    <row r="12" spans="1:13" ht="113.25" x14ac:dyDescent="0.25">
      <c r="A12" s="17" t="s">
        <v>34</v>
      </c>
      <c r="B12" s="17" t="s">
        <v>35</v>
      </c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68"/>
    </row>
    <row r="13" spans="1:13" ht="68.25" x14ac:dyDescent="0.25">
      <c r="A13" s="17" t="s">
        <v>36</v>
      </c>
      <c r="B13" s="17" t="s">
        <v>37</v>
      </c>
      <c r="C13" s="70">
        <v>1070224.74</v>
      </c>
      <c r="D13" s="70"/>
      <c r="E13" s="70">
        <v>52152</v>
      </c>
      <c r="F13" s="70"/>
      <c r="G13" s="70">
        <v>52152</v>
      </c>
      <c r="H13" s="70"/>
      <c r="I13" s="70"/>
      <c r="J13" s="70"/>
      <c r="K13" s="70"/>
      <c r="L13" s="70">
        <v>1122376.74</v>
      </c>
      <c r="M13" s="68"/>
    </row>
    <row r="14" spans="1:13" ht="34.5" x14ac:dyDescent="0.25">
      <c r="A14" s="17" t="s">
        <v>38</v>
      </c>
      <c r="B14" s="17" t="s">
        <v>39</v>
      </c>
      <c r="C14" s="70">
        <v>368397.96</v>
      </c>
      <c r="D14" s="70"/>
      <c r="E14" s="70"/>
      <c r="F14" s="70"/>
      <c r="G14" s="70"/>
      <c r="H14" s="70"/>
      <c r="I14" s="70"/>
      <c r="J14" s="70"/>
      <c r="K14" s="70"/>
      <c r="L14" s="70">
        <v>368397.96</v>
      </c>
      <c r="M14" s="68"/>
    </row>
    <row r="15" spans="1:13" ht="23.25" x14ac:dyDescent="0.25">
      <c r="A15" s="17" t="s">
        <v>40</v>
      </c>
      <c r="B15" s="17" t="s">
        <v>41</v>
      </c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68"/>
    </row>
    <row r="16" spans="1:13" ht="23.25" x14ac:dyDescent="0.25">
      <c r="A16" s="17" t="s">
        <v>42</v>
      </c>
      <c r="B16" s="17" t="s">
        <v>43</v>
      </c>
      <c r="C16" s="70">
        <v>231841.06</v>
      </c>
      <c r="D16" s="70"/>
      <c r="E16" s="70"/>
      <c r="F16" s="70"/>
      <c r="G16" s="70"/>
      <c r="H16" s="70"/>
      <c r="I16" s="70"/>
      <c r="J16" s="70"/>
      <c r="K16" s="70"/>
      <c r="L16" s="70">
        <v>231841.06</v>
      </c>
      <c r="M16" s="68"/>
    </row>
    <row r="17" spans="1:13" ht="43.5" x14ac:dyDescent="0.25">
      <c r="A17" s="18" t="s">
        <v>44</v>
      </c>
      <c r="B17" s="18" t="s">
        <v>45</v>
      </c>
      <c r="C17" s="71">
        <f>C11+C12+C13+C14+C15+C16</f>
        <v>1677231.6</v>
      </c>
      <c r="D17" s="71"/>
      <c r="E17" s="71"/>
      <c r="F17" s="71"/>
      <c r="G17" s="71">
        <f>G14+G16</f>
        <v>0</v>
      </c>
      <c r="H17" s="71"/>
      <c r="I17" s="71">
        <f>I14+I16</f>
        <v>0</v>
      </c>
      <c r="J17" s="71"/>
      <c r="K17" s="71">
        <f>K14+K16</f>
        <v>0</v>
      </c>
      <c r="L17" s="71">
        <f>L11+L12+L13+L14+L15+L16</f>
        <v>1729383.6</v>
      </c>
      <c r="M17" s="69"/>
    </row>
    <row r="18" spans="1:13" x14ac:dyDescent="0.25">
      <c r="A18" s="21"/>
      <c r="B18" s="22" t="s">
        <v>59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</row>
    <row r="19" spans="1:13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</row>
  </sheetData>
  <mergeCells count="6">
    <mergeCell ref="L5:L6"/>
    <mergeCell ref="C5:C6"/>
    <mergeCell ref="D5:F5"/>
    <mergeCell ref="G5:G6"/>
    <mergeCell ref="H5:J5"/>
    <mergeCell ref="K5:K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opLeftCell="A5" workbookViewId="0">
      <selection activeCell="R11" sqref="R11"/>
    </sheetView>
  </sheetViews>
  <sheetFormatPr defaultRowHeight="15" x14ac:dyDescent="0.25"/>
  <cols>
    <col min="3" max="3" width="10" bestFit="1" customWidth="1"/>
    <col min="5" max="5" width="9.28515625" bestFit="1" customWidth="1"/>
    <col min="7" max="7" width="9.28515625" bestFit="1" customWidth="1"/>
    <col min="12" max="12" width="10" bestFit="1" customWidth="1"/>
    <col min="13" max="14" width="9.28515625" bestFit="1" customWidth="1"/>
  </cols>
  <sheetData>
    <row r="2" spans="1:14" x14ac:dyDescent="0.25">
      <c r="A2" s="11"/>
      <c r="B2" s="11" t="s">
        <v>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x14ac:dyDescent="0.25">
      <c r="A3" s="12" t="s">
        <v>9</v>
      </c>
      <c r="B3" s="110" t="s">
        <v>10</v>
      </c>
      <c r="C3" s="110" t="s">
        <v>11</v>
      </c>
      <c r="D3" s="115" t="s">
        <v>12</v>
      </c>
      <c r="E3" s="116"/>
      <c r="F3" s="117"/>
      <c r="G3" s="110" t="s">
        <v>13</v>
      </c>
      <c r="H3" s="115" t="s">
        <v>14</v>
      </c>
      <c r="I3" s="116"/>
      <c r="J3" s="117"/>
      <c r="K3" s="110" t="s">
        <v>15</v>
      </c>
      <c r="L3" s="110" t="s">
        <v>16</v>
      </c>
      <c r="M3" s="115" t="s">
        <v>17</v>
      </c>
      <c r="N3" s="117"/>
    </row>
    <row r="4" spans="1:14" ht="56.25" x14ac:dyDescent="0.25">
      <c r="A4" s="65"/>
      <c r="B4" s="111"/>
      <c r="C4" s="111"/>
      <c r="D4" s="13" t="s">
        <v>18</v>
      </c>
      <c r="E4" s="13" t="s">
        <v>19</v>
      </c>
      <c r="F4" s="13" t="s">
        <v>20</v>
      </c>
      <c r="G4" s="111"/>
      <c r="H4" s="13" t="s">
        <v>21</v>
      </c>
      <c r="I4" s="13" t="s">
        <v>22</v>
      </c>
      <c r="J4" s="13" t="s">
        <v>23</v>
      </c>
      <c r="K4" s="111"/>
      <c r="L4" s="111"/>
      <c r="M4" s="14" t="s">
        <v>24</v>
      </c>
      <c r="N4" s="13" t="s">
        <v>25</v>
      </c>
    </row>
    <row r="5" spans="1:14" x14ac:dyDescent="0.25">
      <c r="A5" s="15"/>
      <c r="B5" s="15"/>
      <c r="C5" s="15">
        <v>13</v>
      </c>
      <c r="D5" s="15">
        <v>14</v>
      </c>
      <c r="E5" s="15">
        <v>15</v>
      </c>
      <c r="F5" s="15">
        <v>16</v>
      </c>
      <c r="G5" s="15">
        <v>17</v>
      </c>
      <c r="H5" s="15">
        <v>18</v>
      </c>
      <c r="I5" s="15">
        <v>19</v>
      </c>
      <c r="J5" s="15">
        <v>20</v>
      </c>
      <c r="K5" s="15">
        <v>21</v>
      </c>
      <c r="L5" s="15">
        <v>22</v>
      </c>
      <c r="M5" s="15">
        <v>23</v>
      </c>
      <c r="N5" s="16">
        <v>24</v>
      </c>
    </row>
    <row r="6" spans="1:14" ht="90.75" x14ac:dyDescent="0.25">
      <c r="A6" s="17" t="s">
        <v>26</v>
      </c>
      <c r="B6" s="17" t="s">
        <v>27</v>
      </c>
      <c r="C6" s="70">
        <v>113019.19</v>
      </c>
      <c r="D6" s="70"/>
      <c r="E6" s="70"/>
      <c r="F6" s="70"/>
      <c r="G6" s="70"/>
      <c r="H6" s="70"/>
      <c r="I6" s="70"/>
      <c r="J6" s="70"/>
      <c r="K6" s="70"/>
      <c r="L6" s="70">
        <f>C6+G6-K6</f>
        <v>113019.19</v>
      </c>
      <c r="M6" s="70">
        <v>0</v>
      </c>
      <c r="N6" s="70">
        <v>0</v>
      </c>
    </row>
    <row r="7" spans="1:14" ht="45.75" x14ac:dyDescent="0.25">
      <c r="A7" s="17" t="s">
        <v>28</v>
      </c>
      <c r="B7" s="17" t="s">
        <v>29</v>
      </c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</row>
    <row r="8" spans="1:14" ht="64.5" x14ac:dyDescent="0.25">
      <c r="A8" s="18" t="s">
        <v>30</v>
      </c>
      <c r="B8" s="18" t="s">
        <v>31</v>
      </c>
      <c r="C8" s="71">
        <f>C6+C7</f>
        <v>113019.19</v>
      </c>
      <c r="D8" s="71"/>
      <c r="E8" s="71">
        <f>E6+E7</f>
        <v>0</v>
      </c>
      <c r="F8" s="71"/>
      <c r="G8" s="71">
        <f>G6+G7</f>
        <v>0</v>
      </c>
      <c r="H8" s="71"/>
      <c r="I8" s="71"/>
      <c r="J8" s="71"/>
      <c r="K8" s="71"/>
      <c r="L8" s="71">
        <f>L6+L7</f>
        <v>113019.19</v>
      </c>
      <c r="M8" s="71">
        <f>M6+M7</f>
        <v>0</v>
      </c>
      <c r="N8" s="71">
        <f>N6+N7</f>
        <v>0</v>
      </c>
    </row>
    <row r="9" spans="1:14" x14ac:dyDescent="0.25">
      <c r="A9" s="16" t="s">
        <v>32</v>
      </c>
      <c r="B9" s="16" t="s">
        <v>33</v>
      </c>
      <c r="C9" s="72"/>
      <c r="D9" s="72"/>
      <c r="E9" s="72"/>
      <c r="F9" s="72"/>
      <c r="G9" s="72"/>
      <c r="H9" s="72"/>
      <c r="I9" s="72"/>
      <c r="J9" s="72"/>
      <c r="K9" s="72"/>
      <c r="L9" s="72">
        <v>0</v>
      </c>
      <c r="M9" s="72">
        <v>6767.84</v>
      </c>
      <c r="N9" s="72">
        <v>6767.84</v>
      </c>
    </row>
    <row r="10" spans="1:14" ht="113.25" x14ac:dyDescent="0.25">
      <c r="A10" s="17" t="s">
        <v>34</v>
      </c>
      <c r="B10" s="17" t="s">
        <v>35</v>
      </c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</row>
    <row r="11" spans="1:14" ht="68.25" x14ac:dyDescent="0.25">
      <c r="A11" s="17" t="s">
        <v>36</v>
      </c>
      <c r="B11" s="17" t="s">
        <v>37</v>
      </c>
      <c r="C11" s="70">
        <v>855667.26</v>
      </c>
      <c r="D11" s="70"/>
      <c r="E11" s="70">
        <v>24965.03</v>
      </c>
      <c r="F11" s="70"/>
      <c r="G11" s="70">
        <f>D11+E11+F11</f>
        <v>24965.03</v>
      </c>
      <c r="H11" s="70"/>
      <c r="I11" s="70"/>
      <c r="J11" s="70"/>
      <c r="K11" s="70"/>
      <c r="L11" s="70">
        <f>C11+G11-K11</f>
        <v>880632.29</v>
      </c>
      <c r="M11" s="70">
        <v>214557.48</v>
      </c>
      <c r="N11" s="70">
        <v>241744.45</v>
      </c>
    </row>
    <row r="12" spans="1:14" ht="34.5" x14ac:dyDescent="0.25">
      <c r="A12" s="17" t="s">
        <v>38</v>
      </c>
      <c r="B12" s="17" t="s">
        <v>39</v>
      </c>
      <c r="C12" s="70">
        <v>340123.35</v>
      </c>
      <c r="D12" s="70"/>
      <c r="E12" s="70">
        <v>14277.21</v>
      </c>
      <c r="F12" s="70"/>
      <c r="G12" s="70">
        <f>D12+E12+F12</f>
        <v>14277.21</v>
      </c>
      <c r="H12" s="70"/>
      <c r="I12" s="70"/>
      <c r="J12" s="70"/>
      <c r="K12" s="70"/>
      <c r="L12" s="70">
        <f>C12+G12-K12</f>
        <v>354400.56</v>
      </c>
      <c r="M12" s="70">
        <v>28274.61</v>
      </c>
      <c r="N12" s="70">
        <v>13997.4</v>
      </c>
    </row>
    <row r="13" spans="1:14" ht="23.25" x14ac:dyDescent="0.25">
      <c r="A13" s="17" t="s">
        <v>40</v>
      </c>
      <c r="B13" s="17" t="s">
        <v>41</v>
      </c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</row>
    <row r="14" spans="1:14" ht="23.25" x14ac:dyDescent="0.25">
      <c r="A14" s="17" t="s">
        <v>42</v>
      </c>
      <c r="B14" s="17" t="s">
        <v>43</v>
      </c>
      <c r="C14" s="70">
        <v>139187.22</v>
      </c>
      <c r="D14" s="70"/>
      <c r="E14" s="70">
        <v>9629.9500000000007</v>
      </c>
      <c r="F14" s="70"/>
      <c r="G14" s="70">
        <f>D14+E14+F14</f>
        <v>9629.9500000000007</v>
      </c>
      <c r="H14" s="70"/>
      <c r="I14" s="70"/>
      <c r="J14" s="70"/>
      <c r="K14" s="70"/>
      <c r="L14" s="70">
        <f>C14+G14-K14</f>
        <v>148817.17000000001</v>
      </c>
      <c r="M14" s="70">
        <v>92653.84</v>
      </c>
      <c r="N14" s="70">
        <v>83023.89</v>
      </c>
    </row>
    <row r="15" spans="1:14" ht="43.5" x14ac:dyDescent="0.25">
      <c r="A15" s="18" t="s">
        <v>44</v>
      </c>
      <c r="B15" s="18" t="s">
        <v>45</v>
      </c>
      <c r="C15" s="71">
        <f>C9+C10+C11+C12+C13+C14</f>
        <v>1334977.8299999998</v>
      </c>
      <c r="D15" s="71"/>
      <c r="E15" s="71">
        <f>E9+E10+E11+E12+E13+E14</f>
        <v>48872.19</v>
      </c>
      <c r="F15" s="71"/>
      <c r="G15" s="71">
        <f>G9+G10+G11+G12+G13+G14</f>
        <v>48872.19</v>
      </c>
      <c r="H15" s="71"/>
      <c r="I15" s="71"/>
      <c r="J15" s="71"/>
      <c r="K15" s="71"/>
      <c r="L15" s="71">
        <f>L9+L10+L11+L12+L13+L14</f>
        <v>1383850.02</v>
      </c>
      <c r="M15" s="71">
        <f>M9+M10+M11+M12+M13+M14</f>
        <v>342253.77</v>
      </c>
      <c r="N15" s="71">
        <f>N9+N10+N11+N12+N13+N14</f>
        <v>345533.58</v>
      </c>
    </row>
    <row r="16" spans="1:14" x14ac:dyDescent="0.25">
      <c r="A16" s="21"/>
      <c r="B16" s="22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</sheetData>
  <mergeCells count="8">
    <mergeCell ref="L3:L4"/>
    <mergeCell ref="M3:N3"/>
    <mergeCell ref="B3:B4"/>
    <mergeCell ref="C3:C4"/>
    <mergeCell ref="D3:F3"/>
    <mergeCell ref="G3:G4"/>
    <mergeCell ref="H3:J3"/>
    <mergeCell ref="K3:K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E22" sqref="E22"/>
    </sheetView>
  </sheetViews>
  <sheetFormatPr defaultRowHeight="15" x14ac:dyDescent="0.25"/>
  <cols>
    <col min="1" max="1" width="4.7109375" customWidth="1"/>
    <col min="2" max="2" width="35" customWidth="1"/>
    <col min="3" max="3" width="21.28515625" customWidth="1"/>
    <col min="4" max="4" width="16.42578125" customWidth="1"/>
    <col min="5" max="5" width="18" customWidth="1"/>
  </cols>
  <sheetData>
    <row r="1" spans="1:5" x14ac:dyDescent="0.25">
      <c r="A1" t="s">
        <v>0</v>
      </c>
    </row>
    <row r="2" spans="1:5" x14ac:dyDescent="0.25">
      <c r="A2" s="1" t="s">
        <v>1</v>
      </c>
    </row>
    <row r="4" spans="1:5" ht="43.5" customHeight="1" x14ac:dyDescent="0.25">
      <c r="A4" s="106" t="s">
        <v>140</v>
      </c>
      <c r="B4" s="106"/>
      <c r="C4" s="106"/>
      <c r="D4" s="106"/>
      <c r="E4" s="106"/>
    </row>
    <row r="6" spans="1:5" ht="30" customHeight="1" x14ac:dyDescent="0.25">
      <c r="A6" s="119" t="s">
        <v>141</v>
      </c>
      <c r="B6" s="120" t="s">
        <v>142</v>
      </c>
      <c r="C6" s="121" t="s">
        <v>143</v>
      </c>
      <c r="D6" s="121"/>
      <c r="E6" s="121"/>
    </row>
    <row r="7" spans="1:5" x14ac:dyDescent="0.25">
      <c r="A7" s="119"/>
      <c r="B7" s="120"/>
      <c r="C7" s="119" t="s">
        <v>72</v>
      </c>
      <c r="D7" s="119" t="s">
        <v>144</v>
      </c>
      <c r="E7" s="119"/>
    </row>
    <row r="8" spans="1:5" x14ac:dyDescent="0.25">
      <c r="A8" s="119"/>
      <c r="B8" s="120"/>
      <c r="C8" s="119"/>
      <c r="D8" s="6" t="s">
        <v>145</v>
      </c>
      <c r="E8" s="6" t="s">
        <v>146</v>
      </c>
    </row>
    <row r="9" spans="1:5" x14ac:dyDescent="0.25">
      <c r="A9" s="7">
        <v>1</v>
      </c>
      <c r="B9" s="7">
        <v>2</v>
      </c>
      <c r="C9" s="7">
        <v>3</v>
      </c>
      <c r="D9" s="7">
        <v>4</v>
      </c>
      <c r="E9" s="7">
        <v>5</v>
      </c>
    </row>
    <row r="10" spans="1:5" ht="29.25" customHeight="1" x14ac:dyDescent="0.25">
      <c r="A10" s="9">
        <v>1</v>
      </c>
      <c r="B10" s="122" t="s">
        <v>147</v>
      </c>
      <c r="C10" s="73">
        <v>7800</v>
      </c>
      <c r="D10" s="9">
        <v>0</v>
      </c>
      <c r="E10" s="9">
        <v>0</v>
      </c>
    </row>
    <row r="11" spans="1:5" x14ac:dyDescent="0.25">
      <c r="A11" s="9">
        <v>2</v>
      </c>
      <c r="B11" s="9"/>
      <c r="C11" s="9"/>
      <c r="D11" s="9"/>
      <c r="E11" s="9"/>
    </row>
    <row r="12" spans="1:5" x14ac:dyDescent="0.25">
      <c r="A12" s="9">
        <v>3</v>
      </c>
      <c r="B12" s="9"/>
      <c r="C12" s="9"/>
      <c r="D12" s="9"/>
      <c r="E12" s="9"/>
    </row>
    <row r="13" spans="1:5" x14ac:dyDescent="0.25">
      <c r="A13" s="9">
        <v>4</v>
      </c>
      <c r="B13" s="9"/>
      <c r="C13" s="9"/>
      <c r="D13" s="9"/>
      <c r="E13" s="9"/>
    </row>
    <row r="14" spans="1:5" x14ac:dyDescent="0.25">
      <c r="A14" s="9">
        <v>5</v>
      </c>
      <c r="B14" s="9"/>
      <c r="C14" s="9"/>
      <c r="D14" s="9"/>
      <c r="E14" s="9"/>
    </row>
    <row r="15" spans="1:5" x14ac:dyDescent="0.25">
      <c r="A15" s="9" t="s">
        <v>103</v>
      </c>
      <c r="B15" s="9"/>
      <c r="C15" s="9"/>
      <c r="D15" s="9"/>
      <c r="E15" s="9"/>
    </row>
    <row r="16" spans="1:5" x14ac:dyDescent="0.25">
      <c r="A16" s="118"/>
      <c r="B16" s="118"/>
      <c r="C16" s="118"/>
      <c r="D16" s="123"/>
      <c r="E16" s="3"/>
    </row>
  </sheetData>
  <mergeCells count="7">
    <mergeCell ref="A16:D16"/>
    <mergeCell ref="A4:E4"/>
    <mergeCell ref="A6:A8"/>
    <mergeCell ref="B6:B8"/>
    <mergeCell ref="C6:E6"/>
    <mergeCell ref="C7:C8"/>
    <mergeCell ref="D7:E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1.15</vt:lpstr>
      <vt:lpstr>1.4</vt:lpstr>
      <vt:lpstr>1.5</vt:lpstr>
      <vt:lpstr>1.7</vt:lpstr>
      <vt:lpstr>tabela wzajemnych należności</vt:lpstr>
      <vt:lpstr>1.1A</vt:lpstr>
      <vt:lpstr>1.1Acd</vt:lpstr>
      <vt:lpstr>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2022-04-07T07:16:32Z</dcterms:modified>
</cp:coreProperties>
</file>